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3" sheetId="1" r:id="rId1"/>
    <sheet name="2024-2025" sheetId="2" state="hidden" r:id="rId2"/>
  </sheets>
  <calcPr calcId="124519"/>
</workbook>
</file>

<file path=xl/calcChain.xml><?xml version="1.0" encoding="utf-8"?>
<calcChain xmlns="http://schemas.openxmlformats.org/spreadsheetml/2006/main">
  <c r="F34" i="1"/>
  <c r="F48"/>
  <c r="F47" s="1"/>
  <c r="F45"/>
  <c r="F39"/>
  <c r="F36"/>
  <c r="F27"/>
  <c r="F22"/>
  <c r="F18"/>
  <c r="F16"/>
  <c r="F14"/>
  <c r="E48"/>
  <c r="E47" s="1"/>
  <c r="E45"/>
  <c r="E39"/>
  <c r="E36"/>
  <c r="E34"/>
  <c r="E27"/>
  <c r="E22"/>
  <c r="E18"/>
  <c r="E16"/>
  <c r="E14"/>
  <c r="D48"/>
  <c r="D47" s="1"/>
  <c r="D45"/>
  <c r="D39"/>
  <c r="D36"/>
  <c r="D34"/>
  <c r="D27"/>
  <c r="D22"/>
  <c r="D18"/>
  <c r="D16"/>
  <c r="D14"/>
  <c r="C48"/>
  <c r="C27"/>
  <c r="C39"/>
  <c r="D28" i="2"/>
  <c r="C28"/>
  <c r="D17"/>
  <c r="C17"/>
  <c r="C5"/>
  <c r="D33"/>
  <c r="C33"/>
  <c r="D23"/>
  <c r="C23"/>
  <c r="D9"/>
  <c r="C9"/>
  <c r="D7"/>
  <c r="C7"/>
  <c r="D5"/>
  <c r="C18" i="1"/>
  <c r="C16"/>
  <c r="F13" l="1"/>
  <c r="F54" s="1"/>
  <c r="E13"/>
  <c r="E54" s="1"/>
  <c r="D13"/>
  <c r="D54" s="1"/>
  <c r="C14"/>
  <c r="C34"/>
  <c r="C45"/>
  <c r="D25" i="2"/>
  <c r="C25"/>
  <c r="C36" i="1"/>
  <c r="D36" i="2" l="1"/>
  <c r="D35" s="1"/>
  <c r="C36"/>
  <c r="C35" s="1"/>
  <c r="C47" i="1"/>
  <c r="D13" i="2" l="1"/>
  <c r="C13"/>
  <c r="C22" i="1"/>
  <c r="C13" s="1"/>
  <c r="D4" i="2" l="1"/>
  <c r="D41" s="1"/>
  <c r="C54" i="1"/>
  <c r="C4" i="2"/>
  <c r="C41" s="1"/>
</calcChain>
</file>

<file path=xl/sharedStrings.xml><?xml version="1.0" encoding="utf-8"?>
<sst xmlns="http://schemas.openxmlformats.org/spreadsheetml/2006/main" count="175" uniqueCount="109">
  <si>
    <t>Приложение 1</t>
  </si>
  <si>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</si>
  <si>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</si>
  <si>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</si>
  <si>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</si>
  <si>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</si>
  <si>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</si>
  <si>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</si>
  <si>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</si>
  <si>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</si>
  <si>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</si>
  <si>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</si>
  <si>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</si>
  <si>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</si>
  <si>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</si>
  <si>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</si>
  <si>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</si>
  <si>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</si>
  <si>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</si>
  <si>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</si>
  <si>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</si>
  <si>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</si>
  <si>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</si>
  <si>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</si>
  <si>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</si>
  <si>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</si>
  <si>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</si>
  <si>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</si>
  <si>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</si>
  <si>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</si>
  <si>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</si>
  <si>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</si>
  <si>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>2 07 00000 00 0000 000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</si>
  <si>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</si>
  <si>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</si>
  <si>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1 03 02000 01 0000 110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</si>
  <si>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</si>
  <si>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</si>
  <si>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</si>
  <si>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</si>
  <si>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</si>
  <si>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</si>
  <si>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</si>
  <si>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</si>
  <si>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</si>
  <si>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</si>
  <si>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</si>
  <si>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</si>
  <si>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</si>
  <si>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</si>
  <si>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</si>
  <si>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</si>
  <si>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</si>
  <si>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</si>
  <si>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</si>
  <si>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</si>
  <si>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</si>
  <si>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</si>
  <si>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</si>
  <si>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</si>
  <si>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</si>
  <si>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</si>
  <si>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</si>
  <si>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</si>
  <si>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</si>
  <si>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</si>
  <si>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</si>
  <si>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</si>
  <si>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</si>
  <si>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</si>
  <si>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Прочие безвозмездные поступления </t>
  </si>
  <si>
    <t>Налог, взимаемый в связи с применением упрощенной системы налогооблажения</t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</si>
  <si>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</si>
  <si>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</si>
  <si>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</si>
  <si>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</si>
  <si>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1 00 00000 00 0000 000</t>
  </si>
  <si>
    <t>1 01 02000 01 0000 110</t>
  </si>
  <si>
    <t>1 03 00000 00 0000 000</t>
  </si>
  <si>
    <t>1 05 00000 00 0000 000</t>
  </si>
  <si>
    <r>
      <t>1 05 0100</t>
    </r>
    <r>
      <rPr>
        <sz val="10"/>
        <color theme="1"/>
        <rFont val="Times New Roman"/>
        <family val="1"/>
        <charset val="204"/>
      </rPr>
      <t>0 01</t>
    </r>
    <r>
      <rPr>
        <sz val="10"/>
        <color indexed="8"/>
        <rFont val="Times New Roman"/>
        <family val="1"/>
        <charset val="204"/>
      </rPr>
      <t xml:space="preserve"> 0000 110</t>
    </r>
  </si>
  <si>
    <t>1 06 01000 00 0000 110</t>
  </si>
  <si>
    <t xml:space="preserve">1 06 06000 00 0000 110 </t>
  </si>
  <si>
    <t>1 08 00000 00 0000 000</t>
  </si>
  <si>
    <t>1 11 09044 04 0000 120</t>
  </si>
  <si>
    <t>1 12 00000 00 0000 000</t>
  </si>
  <si>
    <t>1 12 01000 01 0000 120</t>
  </si>
  <si>
    <t>2 00 00000 00 0000 000</t>
  </si>
  <si>
    <t>2 02 00000 00 0000 000</t>
  </si>
  <si>
    <t>1 07 00000 00 0000 000</t>
  </si>
  <si>
    <t xml:space="preserve">Приложение 2
к бюджету муниципального образования
                                               «Город Воткинск» на 2023 год и на                                                                         плановый период 2024 и 2025 годов
</t>
  </si>
  <si>
    <t xml:space="preserve">Прогнозируемый общий объем доходов бюджета муниципального образования "Город Воткинск" на 2024 и 2025 годы в соответствии с классификацией доходов бюджетов Российской Федерации
</t>
  </si>
  <si>
    <t xml:space="preserve">Сумма                        (тыс. руб.)    на 2024 год        </t>
  </si>
  <si>
    <t xml:space="preserve">Сумма                       (тыс. руб.)          на 2025 год         </t>
  </si>
  <si>
    <t>1 05 00000 00 0000 110</t>
  </si>
  <si>
    <t>1 05 01000 01 0000 110</t>
  </si>
  <si>
    <t>1 06 06000 00 0000 110</t>
  </si>
  <si>
    <t>НАЛОГИ, СБОРЫ И РЕГУЛЯРНЫЕ ПЛАТЕЖИ ЗА ПОЛЬЗОВАНИЕ ПРИРОДНЫМИ РЕСУРСАМИ</t>
  </si>
  <si>
    <t xml:space="preserve">к Решению Воткинской </t>
  </si>
  <si>
    <t xml:space="preserve"> городской Думы</t>
  </si>
  <si>
    <t>Сумма                      (тыс.руб.)          на 2023 год  уточнено</t>
  </si>
  <si>
    <t>Сумма                      (тыс.руб.)          на 2023 год   утверждено</t>
  </si>
  <si>
    <t xml:space="preserve">Приложение 1 к бюджету муниципального образования "Город Воткинск" на 2023 год и на плановый период 2024 год и 2025 годов "Прогнозируемый общий объем доходов бюджета муниципального образования "Город Воткинск" на 2023 год в соответствии с классификацией доходов бюджетов Российской Федерации" </t>
  </si>
  <si>
    <t>от              №</t>
  </si>
  <si>
    <t>Сумма                      (тыс.руб.)          на 2023 год  утверждено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</si>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</sst>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/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10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2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3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164" fontId="7" fillId="0" borderId="1" xfId="0" applyNumberFormat="1" applyFont="1" applyBorder="1" applyAlignment="1">
      <alignment horizontal="right" vertical="center"/>
    </xf>
    <xf numFmtId="0" fontId="10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10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3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14" fillId="0" borderId="0" xfId="0" applyFont="1"/>
    <xf numFmtId="164" fontId="5" fillId="0" borderId="1" xfId="0" applyNumberFormat="1" applyFont="1" applyFill="1" applyBorder="1" applyAlignment="1">
      <alignment horizontal="right" vertical="top"/>
    </xf>
    <xf numFmtId="164" fontId="7" fillId="0" borderId="1" xfId="0" applyNumberFormat="1" applyFont="1" applyFill="1" applyBorder="1"/>
    <xf numFmtId="0" fontId="0" fillId="0" borderId="0" xfId="0" applyBorder="1"/>
    <xf numFmtId="164" fontId="5" fillId="0" borderId="1" xfId="0" applyNumberFormat="1" applyFont="1" applyFill="1" applyBorder="1" applyAlignment="1"/>
    <xf numFmtId="164" fontId="15" fillId="0" borderId="4" xfId="0" applyNumberFormat="1" applyFont="1" applyFill="1" applyBorder="1" applyAlignment="1"/>
    <xf numFmtId="0" fontId="16" fillId="0" borderId="0" xfId="0" applyFont="1" applyFill="1" applyBorder="1"/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4"/>
  <sheetViews>
    <sheetView tabSelected="1" topLeftCell="A22" workbookViewId="0">
      <selection activeCell="A45" sqref="A45:XFD46"/>
    </sheetView>
  </sheetViews>
  <sheetFormatPr defaultRowHeight="15"/>
  <cols>
    <col min="1" max="1" width="21.5703125" style="2" customWidth="1"/>
    <col min="2" max="2" width="60.85546875" style="4" customWidth="1"/>
    <col min="3" max="3" width="12.140625" style="2" hidden="1" customWidth="1"/>
    <col min="4" max="4" width="13.140625" hidden="1" customWidth="1"/>
    <col min="5" max="5" width="12.5703125" customWidth="1"/>
    <col min="6" max="6" width="12.42578125" customWidth="1"/>
  </cols>
  <sheetData>
    <row r="1" spans="1:6" ht="17.25" hidden="1" customHeight="1"/>
    <row r="2" spans="1:6" ht="15.75" hidden="1">
      <c r="A2" s="69"/>
      <c r="B2" s="70"/>
      <c r="C2" s="70"/>
    </row>
    <row r="3" spans="1:6" ht="1.5" customHeight="1">
      <c r="A3" s="1"/>
    </row>
    <row r="4" spans="1:6">
      <c r="A4" s="68" t="s">
        <v>0</v>
      </c>
      <c r="B4" s="68"/>
      <c r="C4" s="68"/>
      <c r="D4" s="68"/>
      <c r="E4" s="68"/>
      <c r="F4" s="68"/>
    </row>
    <row r="5" spans="1:6">
      <c r="A5" s="68" t="s">
        <v>98</v>
      </c>
      <c r="B5" s="68"/>
      <c r="C5" s="68"/>
      <c r="D5" s="68"/>
      <c r="E5" s="68"/>
      <c r="F5" s="68"/>
    </row>
    <row r="6" spans="1:6">
      <c r="A6" s="68" t="s">
        <v>99</v>
      </c>
      <c r="B6" s="68"/>
      <c r="C6" s="68"/>
      <c r="D6" s="68"/>
      <c r="E6" s="68"/>
      <c r="F6" s="68"/>
    </row>
    <row r="7" spans="1:6" ht="19.5" customHeight="1">
      <c r="A7" s="68" t="s">
        <v>103</v>
      </c>
      <c r="B7" s="68"/>
      <c r="C7" s="68"/>
      <c r="D7" s="68"/>
      <c r="E7" s="68"/>
      <c r="F7" s="68"/>
    </row>
    <row r="8" spans="1:6">
      <c r="A8" s="3"/>
    </row>
    <row r="9" spans="1:6" ht="50.25" customHeight="1">
      <c r="A9" s="67" t="s">
        <v>102</v>
      </c>
      <c r="B9" s="67"/>
      <c r="C9" s="67"/>
      <c r="D9" s="67"/>
      <c r="E9" s="67"/>
      <c r="F9" s="67"/>
    </row>
    <row r="10" spans="1:6">
      <c r="A10" s="71"/>
      <c r="B10" s="70"/>
      <c r="C10" s="70"/>
    </row>
    <row r="11" spans="1:6">
      <c r="A11" s="72" t="s">
        <v>1</v>
      </c>
      <c r="B11" s="74" t="s">
        <v>2</v>
      </c>
      <c r="C11" s="65" t="s">
        <v>101</v>
      </c>
      <c r="D11" s="65" t="s">
        <v>104</v>
      </c>
      <c r="E11" s="65" t="s">
        <v>104</v>
      </c>
      <c r="F11" s="65" t="s">
        <v>100</v>
      </c>
    </row>
    <row r="12" spans="1:6" ht="42.75" customHeight="1">
      <c r="A12" s="73"/>
      <c r="B12" s="75"/>
      <c r="C12" s="66"/>
      <c r="D12" s="66"/>
      <c r="E12" s="66"/>
      <c r="F12" s="66"/>
    </row>
    <row r="13" spans="1:6" ht="17.25" customHeight="1">
      <c r="A13" s="41" t="s">
        <v>76</v>
      </c>
      <c r="B13" s="5" t="s">
        <v>3</v>
      </c>
      <c r="C13" s="19">
        <f>C14+C16+C18+C22+C26+C27+C34+C36+C39+C44+C45+C25</f>
        <v>650468</v>
      </c>
      <c r="D13" s="19">
        <f>D14+D16+D18+D22+D26+D27+D34+D36+D39+D44+D45+D25</f>
        <v>649869</v>
      </c>
      <c r="E13" s="19">
        <f>E14+E16+E18+E22+E26+E27+E34+E36+E39+E44+E45+E25</f>
        <v>649869</v>
      </c>
      <c r="F13" s="19">
        <f>F14+F16+F18+F22+F26+F27+F34+F36+F39+F44+F45+F25</f>
        <v>774682</v>
      </c>
    </row>
    <row r="14" spans="1:6" ht="15.75" customHeight="1">
      <c r="A14" s="41" t="s">
        <v>4</v>
      </c>
      <c r="B14" s="5" t="s">
        <v>5</v>
      </c>
      <c r="C14" s="10">
        <f>C15</f>
        <v>376353</v>
      </c>
      <c r="D14" s="10">
        <f>D15</f>
        <v>376353</v>
      </c>
      <c r="E14" s="10">
        <f>E15</f>
        <v>376353</v>
      </c>
      <c r="F14" s="10">
        <f>F15</f>
        <v>485448</v>
      </c>
    </row>
    <row r="15" spans="1:6">
      <c r="A15" s="42" t="s">
        <v>77</v>
      </c>
      <c r="B15" s="6" t="s">
        <v>6</v>
      </c>
      <c r="C15" s="11">
        <v>376353</v>
      </c>
      <c r="D15" s="11">
        <v>376353</v>
      </c>
      <c r="E15" s="11">
        <v>376353</v>
      </c>
      <c r="F15" s="11">
        <v>485448</v>
      </c>
    </row>
    <row r="16" spans="1:6" ht="26.25" customHeight="1">
      <c r="A16" s="43" t="s">
        <v>78</v>
      </c>
      <c r="B16" s="25" t="s">
        <v>34</v>
      </c>
      <c r="C16" s="10">
        <f>C17</f>
        <v>22495</v>
      </c>
      <c r="D16" s="10">
        <f>D17</f>
        <v>22495</v>
      </c>
      <c r="E16" s="10">
        <f>E17</f>
        <v>22495</v>
      </c>
      <c r="F16" s="10">
        <f>F17</f>
        <v>23615</v>
      </c>
    </row>
    <row r="17" spans="1:6" ht="28.5" customHeight="1">
      <c r="A17" s="44" t="s">
        <v>35</v>
      </c>
      <c r="B17" s="18" t="s">
        <v>42</v>
      </c>
      <c r="C17" s="11">
        <v>22495</v>
      </c>
      <c r="D17" s="11">
        <v>22495</v>
      </c>
      <c r="E17" s="11">
        <v>22495</v>
      </c>
      <c r="F17" s="11">
        <v>23615</v>
      </c>
    </row>
    <row r="18" spans="1:6" ht="18" customHeight="1">
      <c r="A18" s="41" t="s">
        <v>79</v>
      </c>
      <c r="B18" s="5" t="s">
        <v>7</v>
      </c>
      <c r="C18" s="10">
        <f>SUM(C19:C21)</f>
        <v>49099</v>
      </c>
      <c r="D18" s="10">
        <f>SUM(D19:D21)</f>
        <v>49099</v>
      </c>
      <c r="E18" s="10">
        <f>SUM(E19:E21)</f>
        <v>46199</v>
      </c>
      <c r="F18" s="10">
        <f>SUM(F19:F21)</f>
        <v>45278</v>
      </c>
    </row>
    <row r="19" spans="1:6" ht="26.25" hidden="1" customHeight="1">
      <c r="A19" s="45" t="s">
        <v>80</v>
      </c>
      <c r="B19" s="36" t="s">
        <v>71</v>
      </c>
      <c r="C19" s="11">
        <v>21709</v>
      </c>
      <c r="D19" s="11">
        <v>21709</v>
      </c>
      <c r="E19" s="11">
        <v>21709</v>
      </c>
      <c r="F19" s="11">
        <v>21709</v>
      </c>
    </row>
    <row r="20" spans="1:6">
      <c r="A20" s="45" t="s">
        <v>8</v>
      </c>
      <c r="B20" s="36" t="s">
        <v>9</v>
      </c>
      <c r="C20" s="11">
        <v>1310</v>
      </c>
      <c r="D20" s="11">
        <v>1310</v>
      </c>
      <c r="E20" s="11">
        <v>1310</v>
      </c>
      <c r="F20" s="11">
        <v>389</v>
      </c>
    </row>
    <row r="21" spans="1:6" ht="27.75" hidden="1" customHeight="1">
      <c r="A21" s="42" t="s">
        <v>63</v>
      </c>
      <c r="B21" s="6" t="s">
        <v>66</v>
      </c>
      <c r="C21" s="11">
        <v>26080</v>
      </c>
      <c r="D21" s="11">
        <v>26080</v>
      </c>
      <c r="E21" s="11">
        <v>23180</v>
      </c>
      <c r="F21" s="11">
        <v>23180</v>
      </c>
    </row>
    <row r="22" spans="1:6" ht="18" customHeight="1">
      <c r="A22" s="41" t="s">
        <v>10</v>
      </c>
      <c r="B22" s="5" t="s">
        <v>11</v>
      </c>
      <c r="C22" s="10">
        <f>SUM(C23:C24)</f>
        <v>120426</v>
      </c>
      <c r="D22" s="10">
        <f>SUM(D23:D24)</f>
        <v>120426</v>
      </c>
      <c r="E22" s="10">
        <f>SUM(E23:E24)</f>
        <v>120426</v>
      </c>
      <c r="F22" s="10">
        <f>SUM(F23:F24)</f>
        <v>122426</v>
      </c>
    </row>
    <row r="23" spans="1:6" hidden="1">
      <c r="A23" s="42" t="s">
        <v>81</v>
      </c>
      <c r="B23" s="6" t="s">
        <v>12</v>
      </c>
      <c r="C23" s="12">
        <v>51047</v>
      </c>
      <c r="D23" s="12">
        <v>51047</v>
      </c>
      <c r="E23" s="12">
        <v>51047</v>
      </c>
      <c r="F23" s="12">
        <v>51047</v>
      </c>
    </row>
    <row r="24" spans="1:6">
      <c r="A24" s="42" t="s">
        <v>82</v>
      </c>
      <c r="B24" s="6" t="s">
        <v>13</v>
      </c>
      <c r="C24" s="12">
        <v>69379</v>
      </c>
      <c r="D24" s="12">
        <v>69379</v>
      </c>
      <c r="E24" s="12">
        <v>69379</v>
      </c>
      <c r="F24" s="12">
        <v>71379</v>
      </c>
    </row>
    <row r="25" spans="1:6" s="58" customFormat="1" ht="25.5" hidden="1">
      <c r="A25" s="41" t="s">
        <v>89</v>
      </c>
      <c r="B25" s="5" t="s">
        <v>97</v>
      </c>
      <c r="C25" s="13">
        <v>40</v>
      </c>
      <c r="D25" s="13">
        <v>40</v>
      </c>
      <c r="E25" s="13">
        <v>40</v>
      </c>
      <c r="F25" s="13">
        <v>40</v>
      </c>
    </row>
    <row r="26" spans="1:6" ht="20.25" hidden="1" customHeight="1">
      <c r="A26" s="41" t="s">
        <v>83</v>
      </c>
      <c r="B26" s="5" t="s">
        <v>14</v>
      </c>
      <c r="C26" s="13">
        <v>15438</v>
      </c>
      <c r="D26" s="13">
        <v>15438</v>
      </c>
      <c r="E26" s="13">
        <v>15438</v>
      </c>
      <c r="F26" s="13">
        <v>15438</v>
      </c>
    </row>
    <row r="27" spans="1:6" ht="26.25" customHeight="1">
      <c r="A27" s="41" t="s">
        <v>15</v>
      </c>
      <c r="B27" s="5" t="s">
        <v>16</v>
      </c>
      <c r="C27" s="13">
        <f>SUM(C28:C33)</f>
        <v>41338</v>
      </c>
      <c r="D27" s="13">
        <f>SUM(D28:D33)</f>
        <v>41338</v>
      </c>
      <c r="E27" s="13">
        <f>SUM(E28:E33)</f>
        <v>41338</v>
      </c>
      <c r="F27" s="13">
        <f>SUM(F28:F33)</f>
        <v>44557</v>
      </c>
    </row>
    <row r="28" spans="1:6" ht="60.75" customHeight="1">
      <c r="A28" s="42" t="s">
        <v>17</v>
      </c>
      <c r="B28" s="6" t="s">
        <v>69</v>
      </c>
      <c r="C28" s="14">
        <v>29366</v>
      </c>
      <c r="D28" s="14">
        <v>29366</v>
      </c>
      <c r="E28" s="14">
        <v>29366</v>
      </c>
      <c r="F28" s="14">
        <v>32366</v>
      </c>
    </row>
    <row r="29" spans="1:6" ht="54" hidden="1" customHeight="1">
      <c r="A29" s="42" t="s">
        <v>18</v>
      </c>
      <c r="B29" s="6" t="s">
        <v>52</v>
      </c>
      <c r="C29" s="14">
        <v>1019</v>
      </c>
      <c r="D29" s="14">
        <v>1019</v>
      </c>
      <c r="E29" s="14">
        <v>1019</v>
      </c>
      <c r="F29" s="14">
        <v>1019</v>
      </c>
    </row>
    <row r="30" spans="1:6" ht="28.9" customHeight="1">
      <c r="A30" s="42" t="s">
        <v>107</v>
      </c>
      <c r="B30" s="6" t="s">
        <v>108</v>
      </c>
      <c r="C30" s="14"/>
      <c r="D30" s="14"/>
      <c r="E30" s="14">
        <v>0</v>
      </c>
      <c r="F30" s="14">
        <v>1120</v>
      </c>
    </row>
    <row r="31" spans="1:6" ht="42" customHeight="1">
      <c r="A31" s="42" t="s">
        <v>19</v>
      </c>
      <c r="B31" s="6" t="s">
        <v>36</v>
      </c>
      <c r="C31" s="14">
        <v>202</v>
      </c>
      <c r="D31" s="14">
        <v>202</v>
      </c>
      <c r="E31" s="14">
        <v>202</v>
      </c>
      <c r="F31" s="14">
        <v>6</v>
      </c>
    </row>
    <row r="32" spans="1:6" ht="65.25" customHeight="1">
      <c r="A32" s="42" t="s">
        <v>84</v>
      </c>
      <c r="B32" s="6" t="s">
        <v>53</v>
      </c>
      <c r="C32" s="14">
        <v>7198</v>
      </c>
      <c r="D32" s="14">
        <v>7198</v>
      </c>
      <c r="E32" s="14">
        <v>7198</v>
      </c>
      <c r="F32" s="14">
        <v>6493</v>
      </c>
    </row>
    <row r="33" spans="1:6" ht="81" hidden="1" customHeight="1">
      <c r="A33" s="45" t="s">
        <v>72</v>
      </c>
      <c r="B33" s="36" t="s">
        <v>73</v>
      </c>
      <c r="C33" s="14">
        <v>3553</v>
      </c>
      <c r="D33" s="14">
        <v>3553</v>
      </c>
      <c r="E33" s="14">
        <v>3553</v>
      </c>
      <c r="F33" s="14">
        <v>3553</v>
      </c>
    </row>
    <row r="34" spans="1:6" ht="12.75" customHeight="1">
      <c r="A34" s="41" t="s">
        <v>85</v>
      </c>
      <c r="B34" s="5" t="s">
        <v>20</v>
      </c>
      <c r="C34" s="13">
        <f>C35</f>
        <v>2872</v>
      </c>
      <c r="D34" s="13">
        <f>D35</f>
        <v>2872</v>
      </c>
      <c r="E34" s="13">
        <f>E35</f>
        <v>2872</v>
      </c>
      <c r="F34" s="13">
        <f>F35</f>
        <v>3672</v>
      </c>
    </row>
    <row r="35" spans="1:6" ht="16.5" customHeight="1">
      <c r="A35" s="42" t="s">
        <v>86</v>
      </c>
      <c r="B35" s="6" t="s">
        <v>54</v>
      </c>
      <c r="C35" s="12">
        <v>2872</v>
      </c>
      <c r="D35" s="12">
        <v>2872</v>
      </c>
      <c r="E35" s="12">
        <v>2872</v>
      </c>
      <c r="F35" s="12">
        <v>3672</v>
      </c>
    </row>
    <row r="36" spans="1:6" ht="25.5" hidden="1">
      <c r="A36" s="46" t="s">
        <v>31</v>
      </c>
      <c r="B36" s="5" t="s">
        <v>49</v>
      </c>
      <c r="C36" s="13">
        <f>SUM(C37:C38)</f>
        <v>150</v>
      </c>
      <c r="D36" s="13">
        <f>SUM(D37:D38)</f>
        <v>150</v>
      </c>
      <c r="E36" s="13">
        <f>SUM(E37:E38)</f>
        <v>150</v>
      </c>
      <c r="F36" s="13">
        <f>SUM(F37:F38)</f>
        <v>150</v>
      </c>
    </row>
    <row r="37" spans="1:6" ht="29.25" hidden="1" customHeight="1">
      <c r="A37" s="47" t="s">
        <v>64</v>
      </c>
      <c r="B37" s="48" t="s">
        <v>51</v>
      </c>
      <c r="C37" s="20">
        <v>75</v>
      </c>
      <c r="D37" s="20">
        <v>75</v>
      </c>
      <c r="E37" s="20">
        <v>75</v>
      </c>
      <c r="F37" s="20">
        <v>75</v>
      </c>
    </row>
    <row r="38" spans="1:6" ht="18" hidden="1" customHeight="1">
      <c r="A38" s="40" t="s">
        <v>65</v>
      </c>
      <c r="B38" s="21" t="s">
        <v>21</v>
      </c>
      <c r="C38" s="20">
        <v>75</v>
      </c>
      <c r="D38" s="20">
        <v>75</v>
      </c>
      <c r="E38" s="20">
        <v>75</v>
      </c>
      <c r="F38" s="20">
        <v>75</v>
      </c>
    </row>
    <row r="39" spans="1:6" ht="25.5">
      <c r="A39" s="41" t="s">
        <v>22</v>
      </c>
      <c r="B39" s="5" t="s">
        <v>23</v>
      </c>
      <c r="C39" s="15">
        <f>SUM(C40:C43)</f>
        <v>13000</v>
      </c>
      <c r="D39" s="15">
        <f>SUM(D40:D43)</f>
        <v>13000</v>
      </c>
      <c r="E39" s="15">
        <f>SUM(E40:E43)</f>
        <v>15900</v>
      </c>
      <c r="F39" s="15">
        <f>SUM(F40:F43)</f>
        <v>25900</v>
      </c>
    </row>
    <row r="40" spans="1:6" ht="68.25" hidden="1" customHeight="1">
      <c r="A40" s="42" t="s">
        <v>37</v>
      </c>
      <c r="B40" s="6" t="s">
        <v>61</v>
      </c>
      <c r="C40" s="14">
        <v>3300</v>
      </c>
      <c r="D40" s="14">
        <v>3300</v>
      </c>
      <c r="E40" s="14">
        <v>3300</v>
      </c>
      <c r="F40" s="14">
        <v>3300</v>
      </c>
    </row>
    <row r="41" spans="1:6" ht="40.5" customHeight="1">
      <c r="A41" s="42" t="s">
        <v>24</v>
      </c>
      <c r="B41" s="6" t="s">
        <v>55</v>
      </c>
      <c r="C41" s="57">
        <v>9500</v>
      </c>
      <c r="D41" s="57">
        <v>9500</v>
      </c>
      <c r="E41" s="57">
        <v>10500</v>
      </c>
      <c r="F41" s="57">
        <v>16100</v>
      </c>
    </row>
    <row r="42" spans="1:6" ht="40.5" hidden="1" customHeight="1">
      <c r="A42" s="52" t="s">
        <v>105</v>
      </c>
      <c r="B42" s="6" t="s">
        <v>106</v>
      </c>
      <c r="C42" s="57"/>
      <c r="D42" s="57">
        <v>0</v>
      </c>
      <c r="E42" s="57">
        <v>1900</v>
      </c>
      <c r="F42" s="57">
        <v>1900</v>
      </c>
    </row>
    <row r="43" spans="1:6" ht="68.25" customHeight="1">
      <c r="A43" s="45" t="s">
        <v>74</v>
      </c>
      <c r="B43" s="36" t="s">
        <v>75</v>
      </c>
      <c r="C43" s="14">
        <v>200</v>
      </c>
      <c r="D43" s="14">
        <v>200</v>
      </c>
      <c r="E43" s="14">
        <v>200</v>
      </c>
      <c r="F43" s="14">
        <v>4600</v>
      </c>
    </row>
    <row r="44" spans="1:6">
      <c r="A44" s="41" t="s">
        <v>25</v>
      </c>
      <c r="B44" s="5" t="s">
        <v>26</v>
      </c>
      <c r="C44" s="13">
        <v>3497</v>
      </c>
      <c r="D44" s="13">
        <v>3497</v>
      </c>
      <c r="E44" s="13">
        <v>3497</v>
      </c>
      <c r="F44" s="13">
        <v>2997</v>
      </c>
    </row>
    <row r="45" spans="1:6" ht="18.75" hidden="1" customHeight="1">
      <c r="A45" s="49" t="s">
        <v>27</v>
      </c>
      <c r="B45" s="50" t="s">
        <v>43</v>
      </c>
      <c r="C45" s="51">
        <f>SUM(C46:C46)</f>
        <v>5760</v>
      </c>
      <c r="D45" s="51">
        <f>SUM(D46:D46)</f>
        <v>5161</v>
      </c>
      <c r="E45" s="51">
        <f>SUM(E46:E46)</f>
        <v>5161</v>
      </c>
      <c r="F45" s="51">
        <f>SUM(F46:F46)</f>
        <v>5161</v>
      </c>
    </row>
    <row r="46" spans="1:6" ht="13.5" hidden="1" customHeight="1">
      <c r="A46" s="52" t="s">
        <v>68</v>
      </c>
      <c r="B46" s="54" t="s">
        <v>67</v>
      </c>
      <c r="C46" s="53">
        <v>5760</v>
      </c>
      <c r="D46" s="53">
        <v>5161</v>
      </c>
      <c r="E46" s="53">
        <v>5161</v>
      </c>
      <c r="F46" s="53">
        <v>5161</v>
      </c>
    </row>
    <row r="47" spans="1:6">
      <c r="A47" s="7" t="s">
        <v>87</v>
      </c>
      <c r="B47" s="8" t="s">
        <v>28</v>
      </c>
      <c r="C47" s="16">
        <f>C48+C53</f>
        <v>1507705</v>
      </c>
      <c r="D47" s="16">
        <f>D48+D53</f>
        <v>1835379</v>
      </c>
      <c r="E47" s="16">
        <f>E48+E53</f>
        <v>1993215.5</v>
      </c>
      <c r="F47" s="16">
        <f>F48+F53</f>
        <v>2035532.3000000003</v>
      </c>
    </row>
    <row r="48" spans="1:6" ht="28.5" customHeight="1">
      <c r="A48" s="7" t="s">
        <v>88</v>
      </c>
      <c r="B48" s="27" t="s">
        <v>44</v>
      </c>
      <c r="C48" s="16">
        <f>SUM(C49:C52)</f>
        <v>1481443.1</v>
      </c>
      <c r="D48" s="16">
        <f>SUM(D49:D52)</f>
        <v>1811145.5</v>
      </c>
      <c r="E48" s="16">
        <f>SUM(E49:E52)</f>
        <v>1908040</v>
      </c>
      <c r="F48" s="16">
        <f>SUM(F49:F52)</f>
        <v>1966719.7000000002</v>
      </c>
    </row>
    <row r="49" spans="1:8">
      <c r="A49" s="33" t="s">
        <v>45</v>
      </c>
      <c r="B49" s="9" t="s">
        <v>38</v>
      </c>
      <c r="C49" s="14">
        <v>109959</v>
      </c>
      <c r="D49" s="14">
        <v>109959</v>
      </c>
      <c r="E49" s="14">
        <v>110559</v>
      </c>
      <c r="F49" s="14">
        <v>128340.8</v>
      </c>
      <c r="G49" s="61"/>
    </row>
    <row r="50" spans="1:8" ht="25.5">
      <c r="A50" s="33" t="s">
        <v>47</v>
      </c>
      <c r="B50" s="9" t="s">
        <v>62</v>
      </c>
      <c r="C50" s="14">
        <v>299461.59999999998</v>
      </c>
      <c r="D50" s="14">
        <v>369418.3</v>
      </c>
      <c r="E50" s="14">
        <v>349519.3</v>
      </c>
      <c r="F50" s="14">
        <v>349512</v>
      </c>
    </row>
    <row r="51" spans="1:8">
      <c r="A51" s="33" t="s">
        <v>46</v>
      </c>
      <c r="B51" s="9" t="s">
        <v>39</v>
      </c>
      <c r="C51" s="35">
        <v>1072022.5</v>
      </c>
      <c r="D51" s="35">
        <v>1096940.8999999999</v>
      </c>
      <c r="E51" s="35">
        <v>1096940.8999999999</v>
      </c>
      <c r="F51" s="35">
        <v>1097669.1000000001</v>
      </c>
    </row>
    <row r="52" spans="1:8">
      <c r="A52" s="33" t="s">
        <v>50</v>
      </c>
      <c r="B52" s="9" t="s">
        <v>29</v>
      </c>
      <c r="C52" s="60">
        <v>0</v>
      </c>
      <c r="D52" s="60">
        <v>234827.3</v>
      </c>
      <c r="E52" s="60">
        <v>351020.79999999999</v>
      </c>
      <c r="F52" s="60">
        <v>391197.8</v>
      </c>
      <c r="G52" s="61"/>
    </row>
    <row r="53" spans="1:8">
      <c r="A53" s="7" t="s">
        <v>32</v>
      </c>
      <c r="B53" s="8" t="s">
        <v>70</v>
      </c>
      <c r="C53" s="17">
        <v>26261.9</v>
      </c>
      <c r="D53" s="17">
        <v>24233.5</v>
      </c>
      <c r="E53" s="17">
        <v>85175.5</v>
      </c>
      <c r="F53" s="62">
        <v>68812.600000000006</v>
      </c>
      <c r="G53" s="63"/>
      <c r="H53" s="64"/>
    </row>
    <row r="54" spans="1:8">
      <c r="A54" s="7"/>
      <c r="B54" s="8" t="s">
        <v>30</v>
      </c>
      <c r="C54" s="16">
        <f>(C47+C13)</f>
        <v>2158173</v>
      </c>
      <c r="D54" s="16">
        <f>(D47+D13)</f>
        <v>2485248</v>
      </c>
      <c r="E54" s="16">
        <f>(E47+E13)</f>
        <v>2643084.5</v>
      </c>
      <c r="F54" s="16">
        <f>(F47+F13)</f>
        <v>2810214.3000000003</v>
      </c>
    </row>
  </sheetData>
  <mergeCells count="13">
    <mergeCell ref="A2:C2"/>
    <mergeCell ref="A10:C10"/>
    <mergeCell ref="C11:C12"/>
    <mergeCell ref="D11:D12"/>
    <mergeCell ref="E11:E12"/>
    <mergeCell ref="A11:A12"/>
    <mergeCell ref="B11:B12"/>
    <mergeCell ref="F11:F12"/>
    <mergeCell ref="A9:F9"/>
    <mergeCell ref="A4:F4"/>
    <mergeCell ref="A5:F5"/>
    <mergeCell ref="A6:F6"/>
    <mergeCell ref="A7:F7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1"/>
  <sheetViews>
    <sheetView topLeftCell="A32" workbookViewId="0">
      <selection activeCell="D41" sqref="D41"/>
    </sheetView>
  </sheetViews>
  <sheetFormatPr defaultRowHeight="15"/>
  <cols>
    <col min="1" max="1" width="23" style="23" customWidth="1"/>
    <col min="2" max="2" width="38.85546875" customWidth="1"/>
    <col min="3" max="3" width="11.85546875" customWidth="1"/>
    <col min="4" max="4" width="11.7109375" customWidth="1"/>
  </cols>
  <sheetData>
    <row r="1" spans="1:4" ht="64.5" customHeight="1">
      <c r="A1" s="76" t="s">
        <v>90</v>
      </c>
      <c r="B1" s="77"/>
      <c r="C1" s="77"/>
      <c r="D1" s="78"/>
    </row>
    <row r="2" spans="1:4" ht="48.75" customHeight="1">
      <c r="A2" s="79" t="s">
        <v>91</v>
      </c>
      <c r="B2" s="80"/>
      <c r="C2" s="80"/>
      <c r="D2" s="81"/>
    </row>
    <row r="3" spans="1:4" ht="42" customHeight="1">
      <c r="A3" s="22" t="s">
        <v>1</v>
      </c>
      <c r="B3" s="22" t="s">
        <v>2</v>
      </c>
      <c r="C3" s="24" t="s">
        <v>92</v>
      </c>
      <c r="D3" s="24" t="s">
        <v>93</v>
      </c>
    </row>
    <row r="4" spans="1:4" ht="15.75" customHeight="1">
      <c r="A4" s="37" t="s">
        <v>76</v>
      </c>
      <c r="B4" s="25" t="s">
        <v>33</v>
      </c>
      <c r="C4" s="10">
        <f>C5+C7+C9+C13+C16+C17+C23+C25+C28+C32+C33</f>
        <v>661583</v>
      </c>
      <c r="D4" s="10">
        <f>D5+D7+D9+D13+D16+D17+D23+D25+D28+D32+D33</f>
        <v>681862</v>
      </c>
    </row>
    <row r="5" spans="1:4">
      <c r="A5" s="37" t="s">
        <v>4</v>
      </c>
      <c r="B5" s="25" t="s">
        <v>5</v>
      </c>
      <c r="C5" s="10">
        <f>C6</f>
        <v>391407</v>
      </c>
      <c r="D5" s="10">
        <f>D6</f>
        <v>407063</v>
      </c>
    </row>
    <row r="6" spans="1:4">
      <c r="A6" s="38" t="s">
        <v>77</v>
      </c>
      <c r="B6" s="21" t="s">
        <v>6</v>
      </c>
      <c r="C6" s="11">
        <v>391407</v>
      </c>
      <c r="D6" s="11">
        <v>407063</v>
      </c>
    </row>
    <row r="7" spans="1:4" ht="40.5" customHeight="1">
      <c r="A7" s="37" t="s">
        <v>78</v>
      </c>
      <c r="B7" s="25" t="s">
        <v>34</v>
      </c>
      <c r="C7" s="10">
        <f>C8</f>
        <v>22391</v>
      </c>
      <c r="D7" s="10">
        <f>D8</f>
        <v>22614</v>
      </c>
    </row>
    <row r="8" spans="1:4" ht="38.25">
      <c r="A8" s="38" t="s">
        <v>35</v>
      </c>
      <c r="B8" s="21" t="s">
        <v>42</v>
      </c>
      <c r="C8" s="11">
        <v>22391</v>
      </c>
      <c r="D8" s="11">
        <v>22614</v>
      </c>
    </row>
    <row r="9" spans="1:4" ht="15.75" customHeight="1">
      <c r="A9" s="37" t="s">
        <v>94</v>
      </c>
      <c r="B9" s="25" t="s">
        <v>7</v>
      </c>
      <c r="C9" s="10">
        <f>C11+C12+C10</f>
        <v>49099</v>
      </c>
      <c r="D9" s="10">
        <f>D11+D12+D10</f>
        <v>49099</v>
      </c>
    </row>
    <row r="10" spans="1:4" ht="30" customHeight="1">
      <c r="A10" s="56" t="s">
        <v>95</v>
      </c>
      <c r="B10" s="36" t="s">
        <v>71</v>
      </c>
      <c r="C10" s="11">
        <v>21709</v>
      </c>
      <c r="D10" s="11">
        <v>21709</v>
      </c>
    </row>
    <row r="11" spans="1:4">
      <c r="A11" s="38" t="s">
        <v>8</v>
      </c>
      <c r="B11" s="21" t="s">
        <v>9</v>
      </c>
      <c r="C11" s="11">
        <v>1310</v>
      </c>
      <c r="D11" s="11">
        <v>1310</v>
      </c>
    </row>
    <row r="12" spans="1:4" ht="28.5" customHeight="1">
      <c r="A12" s="38" t="s">
        <v>63</v>
      </c>
      <c r="B12" s="21" t="s">
        <v>66</v>
      </c>
      <c r="C12" s="11">
        <v>26080</v>
      </c>
      <c r="D12" s="11">
        <v>26080</v>
      </c>
    </row>
    <row r="13" spans="1:4">
      <c r="A13" s="37" t="s">
        <v>10</v>
      </c>
      <c r="B13" s="25" t="s">
        <v>11</v>
      </c>
      <c r="C13" s="10">
        <f>C14+C15</f>
        <v>121629</v>
      </c>
      <c r="D13" s="10">
        <f>D14+D15</f>
        <v>122846</v>
      </c>
    </row>
    <row r="14" spans="1:4">
      <c r="A14" s="38" t="s">
        <v>81</v>
      </c>
      <c r="B14" s="21" t="s">
        <v>12</v>
      </c>
      <c r="C14" s="11">
        <v>51557</v>
      </c>
      <c r="D14" s="11">
        <v>52073</v>
      </c>
    </row>
    <row r="15" spans="1:4" ht="20.25" customHeight="1">
      <c r="A15" s="38" t="s">
        <v>96</v>
      </c>
      <c r="B15" s="21" t="s">
        <v>13</v>
      </c>
      <c r="C15" s="11">
        <v>70072</v>
      </c>
      <c r="D15" s="11">
        <v>70773</v>
      </c>
    </row>
    <row r="16" spans="1:4">
      <c r="A16" s="37" t="s">
        <v>83</v>
      </c>
      <c r="B16" s="25" t="s">
        <v>14</v>
      </c>
      <c r="C16" s="28">
        <v>15592</v>
      </c>
      <c r="D16" s="10">
        <v>15748</v>
      </c>
    </row>
    <row r="17" spans="1:4" ht="51.75" customHeight="1">
      <c r="A17" s="37" t="s">
        <v>15</v>
      </c>
      <c r="B17" s="25" t="s">
        <v>16</v>
      </c>
      <c r="C17" s="10">
        <f>C18+C19+C20+C21+C22</f>
        <v>35051</v>
      </c>
      <c r="D17" s="10">
        <f>D18+D19+D20+D21+D22</f>
        <v>34814</v>
      </c>
    </row>
    <row r="18" spans="1:4" ht="91.9" customHeight="1">
      <c r="A18" s="38" t="s">
        <v>17</v>
      </c>
      <c r="B18" s="21" t="s">
        <v>56</v>
      </c>
      <c r="C18" s="11">
        <v>23816</v>
      </c>
      <c r="D18" s="11">
        <v>23816</v>
      </c>
    </row>
    <row r="19" spans="1:4" ht="96" customHeight="1">
      <c r="A19" s="33" t="s">
        <v>18</v>
      </c>
      <c r="B19" s="6" t="s">
        <v>57</v>
      </c>
      <c r="C19" s="14">
        <v>1019</v>
      </c>
      <c r="D19" s="31">
        <v>1019</v>
      </c>
    </row>
    <row r="20" spans="1:4" ht="66.75" customHeight="1">
      <c r="A20" s="38" t="s">
        <v>19</v>
      </c>
      <c r="B20" s="21" t="s">
        <v>58</v>
      </c>
      <c r="C20" s="11">
        <v>202</v>
      </c>
      <c r="D20" s="11">
        <v>202</v>
      </c>
    </row>
    <row r="21" spans="1:4" ht="92.25" customHeight="1">
      <c r="A21" s="38" t="s">
        <v>84</v>
      </c>
      <c r="B21" s="6" t="s">
        <v>59</v>
      </c>
      <c r="C21" s="11">
        <v>6461</v>
      </c>
      <c r="D21" s="11">
        <v>6224</v>
      </c>
    </row>
    <row r="22" spans="1:4" ht="117.75" customHeight="1">
      <c r="A22" s="45" t="s">
        <v>72</v>
      </c>
      <c r="B22" s="36" t="s">
        <v>73</v>
      </c>
      <c r="C22" s="11">
        <v>3553</v>
      </c>
      <c r="D22" s="11">
        <v>3553</v>
      </c>
    </row>
    <row r="23" spans="1:4" ht="25.5">
      <c r="A23" s="37" t="s">
        <v>85</v>
      </c>
      <c r="B23" s="25" t="s">
        <v>20</v>
      </c>
      <c r="C23" s="10">
        <f>C24</f>
        <v>2872</v>
      </c>
      <c r="D23" s="10">
        <f>D24</f>
        <v>2872</v>
      </c>
    </row>
    <row r="24" spans="1:4" ht="29.25" customHeight="1">
      <c r="A24" s="38" t="s">
        <v>86</v>
      </c>
      <c r="B24" s="21" t="s">
        <v>54</v>
      </c>
      <c r="C24" s="11">
        <v>2872</v>
      </c>
      <c r="D24" s="11">
        <v>2872</v>
      </c>
    </row>
    <row r="25" spans="1:4" ht="42.75" customHeight="1">
      <c r="A25" s="37" t="s">
        <v>31</v>
      </c>
      <c r="B25" s="25" t="s">
        <v>49</v>
      </c>
      <c r="C25" s="10">
        <f>C26+C27</f>
        <v>150</v>
      </c>
      <c r="D25" s="10">
        <f>D26+D27</f>
        <v>150</v>
      </c>
    </row>
    <row r="26" spans="1:4" ht="39" customHeight="1">
      <c r="A26" s="39" t="s">
        <v>64</v>
      </c>
      <c r="B26" s="32" t="s">
        <v>51</v>
      </c>
      <c r="C26" s="20">
        <v>75</v>
      </c>
      <c r="D26" s="12">
        <v>75</v>
      </c>
    </row>
    <row r="27" spans="1:4" ht="28.5" customHeight="1">
      <c r="A27" s="40" t="s">
        <v>65</v>
      </c>
      <c r="B27" s="21" t="s">
        <v>21</v>
      </c>
      <c r="C27" s="11">
        <v>75</v>
      </c>
      <c r="D27" s="11">
        <v>75</v>
      </c>
    </row>
    <row r="28" spans="1:4" ht="25.5" customHeight="1">
      <c r="A28" s="37" t="s">
        <v>22</v>
      </c>
      <c r="B28" s="25" t="s">
        <v>23</v>
      </c>
      <c r="C28" s="10">
        <f>C29+C30+C31</f>
        <v>10720</v>
      </c>
      <c r="D28" s="10">
        <f>D29+D30+D31</f>
        <v>13800</v>
      </c>
    </row>
    <row r="29" spans="1:4" ht="108.6" customHeight="1">
      <c r="A29" s="38" t="s">
        <v>37</v>
      </c>
      <c r="B29" s="26" t="s">
        <v>61</v>
      </c>
      <c r="C29" s="11">
        <v>520</v>
      </c>
      <c r="D29" s="11">
        <v>12000</v>
      </c>
    </row>
    <row r="30" spans="1:4" ht="51">
      <c r="A30" s="33" t="s">
        <v>24</v>
      </c>
      <c r="B30" s="6" t="s">
        <v>60</v>
      </c>
      <c r="C30" s="11">
        <v>10000</v>
      </c>
      <c r="D30" s="11">
        <v>1600</v>
      </c>
    </row>
    <row r="31" spans="1:4" ht="105" customHeight="1">
      <c r="A31" s="45" t="s">
        <v>74</v>
      </c>
      <c r="B31" s="36" t="s">
        <v>75</v>
      </c>
      <c r="C31" s="11">
        <v>200</v>
      </c>
      <c r="D31" s="11">
        <v>200</v>
      </c>
    </row>
    <row r="32" spans="1:4" ht="27.75" customHeight="1">
      <c r="A32" s="37" t="s">
        <v>25</v>
      </c>
      <c r="B32" s="25" t="s">
        <v>26</v>
      </c>
      <c r="C32" s="10">
        <v>3672</v>
      </c>
      <c r="D32" s="10">
        <v>3856</v>
      </c>
    </row>
    <row r="33" spans="1:4" ht="20.25" customHeight="1">
      <c r="A33" s="37" t="s">
        <v>27</v>
      </c>
      <c r="B33" s="27" t="s">
        <v>43</v>
      </c>
      <c r="C33" s="10">
        <f>C34</f>
        <v>9000</v>
      </c>
      <c r="D33" s="28">
        <f>D34</f>
        <v>9000</v>
      </c>
    </row>
    <row r="34" spans="1:4" ht="25.5" customHeight="1">
      <c r="A34" s="55" t="s">
        <v>68</v>
      </c>
      <c r="B34" s="54" t="s">
        <v>67</v>
      </c>
      <c r="C34" s="11">
        <v>9000</v>
      </c>
      <c r="D34" s="29">
        <v>9000</v>
      </c>
    </row>
    <row r="35" spans="1:4" ht="17.25" customHeight="1">
      <c r="A35" s="37" t="s">
        <v>87</v>
      </c>
      <c r="B35" s="25" t="s">
        <v>28</v>
      </c>
      <c r="C35" s="28">
        <f>C36+C40</f>
        <v>1494042.7</v>
      </c>
      <c r="D35" s="28">
        <f>D36+D40</f>
        <v>1465094.7</v>
      </c>
    </row>
    <row r="36" spans="1:4" ht="38.25">
      <c r="A36" s="37" t="s">
        <v>88</v>
      </c>
      <c r="B36" s="27" t="s">
        <v>44</v>
      </c>
      <c r="C36" s="28">
        <f>SUM(C37:C39)</f>
        <v>1475252.2</v>
      </c>
      <c r="D36" s="28">
        <f>SUM(D37:D39)</f>
        <v>1446304.2</v>
      </c>
    </row>
    <row r="37" spans="1:4" ht="25.5">
      <c r="A37" s="38" t="s">
        <v>45</v>
      </c>
      <c r="B37" s="21" t="s">
        <v>40</v>
      </c>
      <c r="C37" s="29">
        <v>109959</v>
      </c>
      <c r="D37" s="11">
        <v>109959</v>
      </c>
    </row>
    <row r="38" spans="1:4" ht="38.25">
      <c r="A38" s="38" t="s">
        <v>48</v>
      </c>
      <c r="B38" s="9" t="s">
        <v>62</v>
      </c>
      <c r="C38" s="29">
        <v>265922.2</v>
      </c>
      <c r="D38" s="11">
        <v>236850.7</v>
      </c>
    </row>
    <row r="39" spans="1:4" ht="25.5">
      <c r="A39" s="38" t="s">
        <v>46</v>
      </c>
      <c r="B39" s="21" t="s">
        <v>41</v>
      </c>
      <c r="C39" s="34">
        <v>1099371</v>
      </c>
      <c r="D39" s="34">
        <v>1099494.5</v>
      </c>
    </row>
    <row r="40" spans="1:4">
      <c r="A40" s="7" t="s">
        <v>32</v>
      </c>
      <c r="B40" s="8" t="s">
        <v>70</v>
      </c>
      <c r="C40" s="59">
        <v>18790.5</v>
      </c>
      <c r="D40" s="59">
        <v>18790.5</v>
      </c>
    </row>
    <row r="41" spans="1:4">
      <c r="A41" s="38"/>
      <c r="B41" s="30" t="s">
        <v>30</v>
      </c>
      <c r="C41" s="28">
        <f>SUM(C35,C4)</f>
        <v>2155625.7000000002</v>
      </c>
      <c r="D41" s="28">
        <f>SUM(D35,D4)</f>
        <v>2146956.7000000002</v>
      </c>
    </row>
  </sheetData>
  <mergeCells count="2">
    <mergeCell ref="A1:D1"/>
    <mergeCell ref="A2:D2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2023-09-28T11:09:40Z</cp:lastPrinted>
  <dcterms:created xsi:type="dcterms:W3CDTF">2016-03-29T11:31:48Z</dcterms:created>
  <dcterms:modified xsi:type="dcterms:W3CDTF">2023-10-10T05:56:27Z</dcterms:modified>
</cp:coreProperties>
</file>